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gro-my.sharepoint.com/personal/nathalie_nollet_inagro_be/Documents/Demo speenmanagement/Digitale checklist/"/>
    </mc:Choice>
  </mc:AlternateContent>
  <xr:revisionPtr revIDLastSave="214" documentId="8_{29F709BC-2F01-4DDD-AEC2-54E6AF85BFC7}" xr6:coauthVersionLast="47" xr6:coauthVersionMax="47" xr10:uidLastSave="{C21F3DED-806B-46C2-9DCD-6CC27F82D154}"/>
  <bookViews>
    <workbookView xWindow="-108" yWindow="-108" windowWidth="23256" windowHeight="12576" xr2:uid="{7E84CB39-446E-4E8C-A6B2-1D4F0D3B50F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62" i="1" s="1"/>
  <c r="C62" i="1" s="1"/>
  <c r="B50" i="1"/>
  <c r="B49" i="1" s="1"/>
  <c r="C49" i="1" s="1"/>
  <c r="B39" i="1"/>
  <c r="B38" i="1" s="1"/>
  <c r="C38" i="1" s="1"/>
  <c r="B28" i="1"/>
  <c r="B27" i="1" s="1"/>
  <c r="C27" i="1" s="1"/>
  <c r="B19" i="1"/>
  <c r="B18" i="1" s="1"/>
  <c r="C18" i="1" s="1"/>
  <c r="C52" i="1"/>
  <c r="C61" i="1"/>
  <c r="C55" i="1"/>
  <c r="C34" i="1"/>
  <c r="C8" i="1"/>
  <c r="C3" i="1"/>
  <c r="C30" i="1"/>
  <c r="C29" i="1"/>
  <c r="C26" i="1"/>
  <c r="C14" i="1"/>
  <c r="C6" i="1"/>
  <c r="C60" i="1"/>
  <c r="C59" i="1"/>
  <c r="C58" i="1"/>
  <c r="C57" i="1"/>
  <c r="C56" i="1"/>
  <c r="C54" i="1"/>
  <c r="C53" i="1"/>
  <c r="C48" i="1"/>
  <c r="C47" i="1"/>
  <c r="C46" i="1"/>
  <c r="C45" i="1"/>
  <c r="C44" i="1"/>
  <c r="C43" i="1"/>
  <c r="C42" i="1"/>
  <c r="C41" i="1"/>
  <c r="C37" i="1"/>
  <c r="C36" i="1"/>
  <c r="C35" i="1"/>
  <c r="C33" i="1"/>
  <c r="C32" i="1"/>
  <c r="C31" i="1"/>
  <c r="C22" i="1"/>
  <c r="C23" i="1"/>
  <c r="C24" i="1"/>
  <c r="C25" i="1"/>
  <c r="C21" i="1"/>
  <c r="C4" i="1"/>
  <c r="C5" i="1"/>
  <c r="C7" i="1"/>
  <c r="C9" i="1"/>
  <c r="C10" i="1"/>
  <c r="C11" i="1"/>
  <c r="C12" i="1"/>
  <c r="C13" i="1"/>
  <c r="C15" i="1"/>
  <c r="C16" i="1"/>
  <c r="C17" i="1"/>
</calcChain>
</file>

<file path=xl/sharedStrings.xml><?xml version="1.0" encoding="utf-8"?>
<sst xmlns="http://schemas.openxmlformats.org/spreadsheetml/2006/main" count="167" uniqueCount="99">
  <si>
    <t>Checklist optimaal spenen</t>
  </si>
  <si>
    <t>1. Een goede start voor de biggen: zeugen- en biestmanagement</t>
  </si>
  <si>
    <t>Status</t>
  </si>
  <si>
    <t>Actiepunten</t>
  </si>
  <si>
    <t>Altijd</t>
  </si>
  <si>
    <t>Er is een vaccinatieprotocol aanwezig voor de zeugen</t>
  </si>
  <si>
    <t>Onbekend</t>
  </si>
  <si>
    <t>Voer een monitoring uit en stel samen met je bedrijfsdierenarts een vaccinatieschema op</t>
  </si>
  <si>
    <t>Soms</t>
  </si>
  <si>
    <t>Er wordt aandacht besteed aan de conditie van de zeugen</t>
  </si>
  <si>
    <t>18mm spek bij werpen, 14 mm bij spenen (afhankelijk van genetica)</t>
  </si>
  <si>
    <t>Nooit</t>
  </si>
  <si>
    <t>Zeugen eten vlot rond en na het werpen</t>
  </si>
  <si>
    <t>Bekijk het voerschema samen met de adviseur van de veevoerfirma</t>
  </si>
  <si>
    <t>Zeugen beschikken over voldoende zuiver drinkwater (debiet min. 2L/min)</t>
  </si>
  <si>
    <t xml:space="preserve">https://www.dgz.be/media/hsglri4q/normen-wateronderzoek-zoogdieren-ikm-20210401.pdf </t>
  </si>
  <si>
    <t>Nvt</t>
  </si>
  <si>
    <t>Rond het werpen wordt de mest achter de zeugen verwijderd</t>
  </si>
  <si>
    <t xml:space="preserve"> </t>
  </si>
  <si>
    <t>Zeugen werpen vlot, de nageboorte komt vlot af</t>
  </si>
  <si>
    <t>Gemiddeld wordt er om de 20 min een big geboren</t>
  </si>
  <si>
    <t>Zeugen geven vlot melk na het werpen</t>
  </si>
  <si>
    <t>De biggen drogen snel op na de geboorte</t>
  </si>
  <si>
    <t>Je legt de biggen aan bij de zeug als het nodig is</t>
  </si>
  <si>
    <t>Min. 160 - 260 gr biest / kg big (bij de eigen moeder)</t>
  </si>
  <si>
    <t>Bij grote tomen pas je split-suckling/alternerend zuigen toe</t>
  </si>
  <si>
    <t>Uniformiseren van de tomen gebeurt tussen 24 en 48h na werpen</t>
  </si>
  <si>
    <t>Verleg de biggen pas na de biestopname bij de eigen moeder</t>
  </si>
  <si>
    <t>De zeugen hebben voldoende functionele tepels</t>
  </si>
  <si>
    <t>Minimum 14 functionele tepels</t>
  </si>
  <si>
    <t>Baarmoeder- en uierontstekingen komen niet voor</t>
  </si>
  <si>
    <t>De handelingen bij de biggen worden uitgevoerd vanaf dag 3 na werpen</t>
  </si>
  <si>
    <t>Gemiddeld geboortegewicht is &gt; 1,2 kg</t>
  </si>
  <si>
    <t>Optimaal geboortegewicht min. 1,2 kg</t>
  </si>
  <si>
    <t>Samenvatting zeugen- en biestmanagement</t>
  </si>
  <si>
    <t>2. Handelingen en vaccinaties in de kraamstal</t>
  </si>
  <si>
    <t>Indien er gecastreerd wordt, gebeurt dit hygiënisch (2 mesjes waarvan er telkens 1 in de ontsmetting staat)</t>
  </si>
  <si>
    <t>Castratiewondjes vormen een ingangspoort voor streptokken</t>
  </si>
  <si>
    <t>Indien er tandjes worden geslepen, blijven er geen scherpe randen over en worden er geen wondes gemaakt</t>
  </si>
  <si>
    <t>Wondjes na tandjes slijpen vormen een ingangspoort voor streptokokken</t>
  </si>
  <si>
    <t>Indien staarten worden gecoupeerd, gebeurt dit met een brander</t>
  </si>
  <si>
    <t>Wondjes na staarten couperen vormen een ingangspoort voor streptokokken</t>
  </si>
  <si>
    <t>Er zijn geen wondes aan de (voor)knieën bij de biggen in de kraamstal</t>
  </si>
  <si>
    <t>Wondjes aan de knieën vormen een ingangspoort voor streptokokken</t>
  </si>
  <si>
    <t>Behandelmateriaal wordt tussen verschillende afdelingen gereinigd en ontsmet of vervangen</t>
  </si>
  <si>
    <t>https://www.dgz.be/varkens/gezondheidszorg/bioveiligheid-en-preventie/reinigen-en-ontsmetten</t>
  </si>
  <si>
    <t>Er is een vaccinatieprotocol aanwezig voor de biggen</t>
  </si>
  <si>
    <t>Samenvatting kraamstalhandelingen</t>
  </si>
  <si>
    <t>3. Het spenen</t>
  </si>
  <si>
    <t>Spenen gebeurt vanaf 24 dagen leeftijd</t>
  </si>
  <si>
    <t>Wettelijke minimum speenleeftijd is 28 dagen</t>
  </si>
  <si>
    <t>Biggen blijven per toom bij het spenen</t>
  </si>
  <si>
    <t>Mengen van tomen veroorzaakt stress en is een belangrijke risicofactor voor verspreiden van ziektes</t>
  </si>
  <si>
    <t>Er wordt opgelet dat de biggen niet afkoelen tijdens het verhuizen</t>
  </si>
  <si>
    <t>Afkoelen van de biggen is een stressfactor en maakt ze vatbaarder voor ziektes</t>
  </si>
  <si>
    <t>Risicobiggen (zieke biggen, biggen van pleegzeug, kleine biggen) worden apart gehouden na het spenen</t>
  </si>
  <si>
    <t>Het klimaat is in orde bij opzet in de biggenafdeling (28-30°C/geen tocht/voldoende ventilatie)</t>
  </si>
  <si>
    <r>
      <t>Min. temperatuur bij opzet 28-30°C, 2000 - 3000 ppm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50-80% RV</t>
    </r>
  </si>
  <si>
    <t>Er is voldoende licht in de biggenafdeling bij opzet van de biggen</t>
  </si>
  <si>
    <t>Min. 40 LUX, gedurende min. 8u per dag</t>
  </si>
  <si>
    <t>Er is minstens 0,3m² per big voorzien</t>
  </si>
  <si>
    <t>Min. 0,3 m² per big</t>
  </si>
  <si>
    <t>Biggen worden opgezet zonder medicatie</t>
  </si>
  <si>
    <t>Samenvatting spenen</t>
  </si>
  <si>
    <t>4. Voeder- en drinkwatermanagement na het spenen</t>
  </si>
  <si>
    <t>Biggen in de kraamstal worden bijgevoederd</t>
  </si>
  <si>
    <t>Zorg ervoor dat de biggen min. 150 gr (bij spenen op 21 dagen) tot 300 gr (bij spenen op 24 dagen) vast voer opgenomen hebben tijdens de kraamstalperiode</t>
  </si>
  <si>
    <t>Voerovergangen verlopen geleidelijk</t>
  </si>
  <si>
    <t>Er is steeds vers voer aanwezig in de batterij</t>
  </si>
  <si>
    <t>De eerste dagen na spenen worden extra voederbakjes bijgezet</t>
  </si>
  <si>
    <t>Na spenen mag je zelfs rekenen met 1 eetplaats voor 2 biggen</t>
  </si>
  <si>
    <t>Per 8 tot 10 biggen is minimaal 1 eetplaats voorzien</t>
  </si>
  <si>
    <t>1 eetplaats voor 8-10 biggen</t>
  </si>
  <si>
    <t>Het drinkwater voldoet aan de richtwaarden</t>
  </si>
  <si>
    <t>https://www.dgz.be/media/hsglri4q/normen-wateronderzoek-zoogdieren-ikm-20210401.pdf</t>
  </si>
  <si>
    <t>Het debiet ligt tussen de 0,5 en 1,0 L/min</t>
  </si>
  <si>
    <t>Minimum debiet 0,5 - 1,0 L/min</t>
  </si>
  <si>
    <t>Per 10 tot 15 biggen is er minstens 1 goed bereikbare drinknippel voorzien</t>
  </si>
  <si>
    <t>1 nippel voor 10-15 biggen</t>
  </si>
  <si>
    <t>Samenvatting voeder en water</t>
  </si>
  <si>
    <t>5. Bioveiligheid in de biggenafdeling</t>
  </si>
  <si>
    <t>Er wordt tussen 2 opeenvolgende rondes gereindigd en ontsmet volgens de juiste procedure</t>
  </si>
  <si>
    <t>Er wordt strikt all-in / all-out gewerkt</t>
  </si>
  <si>
    <t>Aan de ingang van de afdeling staat een ontsmettingsbak die regelmatig wordt ververst</t>
  </si>
  <si>
    <t>Aparte kledij en schoeisel zijn voorzien per leeftijdsgroep</t>
  </si>
  <si>
    <t>Gebruik aparte kledij en schoeisel per leeftijdsgroep om verspreiding van ziektes te voorkomen</t>
  </si>
  <si>
    <t>Apart materiaal is voorzien (spuiten, naalden, drijfplank, borstels,…) per leeftijdsgroep</t>
  </si>
  <si>
    <t>Gebruik apart materiaal per leeftijdsgroep om verspreiding van ziektes te voorkomen</t>
  </si>
  <si>
    <t>De hokken worden zo weinig mogelijk betreden</t>
  </si>
  <si>
    <t>Zieke dieren worden als laatste gemanipuleerd</t>
  </si>
  <si>
    <t>Zieke dieren worden afgezonderd of geëuthanaseerd</t>
  </si>
  <si>
    <t>Zonder zieke dieren tijdig af om verspreiding van ziektes te voorkomen</t>
  </si>
  <si>
    <t>Behandelmateriaal wordt tussen opeenvolgende rondes gereinigd of vervangen</t>
  </si>
  <si>
    <t>Gezondheidsstatus van de biggen is gekend via monitoring</t>
  </si>
  <si>
    <t>Voer min. 1x/jaar een screening uit samen met je bedrijfsdierenarts</t>
  </si>
  <si>
    <t>Samenvatting bioveiligheid</t>
  </si>
  <si>
    <t>Aandacht</t>
  </si>
  <si>
    <r>
      <t>Dit project kwam tot stand met de steun van </t>
    </r>
    <r>
      <rPr>
        <sz val="9"/>
        <color rgb="FFF3971D"/>
        <rFont val="Arial"/>
        <family val="2"/>
      </rPr>
      <t>www.vlaanderen.be/pdpo</t>
    </r>
    <r>
      <rPr>
        <sz val="9"/>
        <color rgb="FF252525"/>
        <rFont val="Arial"/>
        <family val="2"/>
      </rPr>
      <t xml:space="preserve"> en </t>
    </r>
    <r>
      <rPr>
        <sz val="9"/>
        <color theme="1"/>
        <rFont val="Arial"/>
        <family val="2"/>
      </rPr>
      <t>www.ec.europa.eu/agriculture/</t>
    </r>
  </si>
  <si>
    <t>Deze checklist kadert in het demonstratieproject "Optimaal Speenmanagement: gerichte coaching naar een betere gezondheidsstatus.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</si>
</sst>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252525"/>
      <name val="Arial"/>
      <family val="2"/>
    </font>
    <font>
      <sz val="9"/>
      <color rgb="FFF3971D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0" fontId="6" fillId="0" borderId="0" xfId="0" applyFont="1" applyProtection="1"/>
    <xf numFmtId="0" fontId="1" fillId="2" borderId="7" xfId="0" applyFont="1" applyFill="1" applyBorder="1" applyProtection="1"/>
    <xf numFmtId="0" fontId="1" fillId="0" borderId="0" xfId="0" applyFont="1" applyProtection="1"/>
    <xf numFmtId="0" fontId="0" fillId="0" borderId="7" xfId="0" applyBorder="1" applyProtection="1"/>
    <xf numFmtId="0" fontId="0" fillId="0" borderId="8" xfId="0" applyBorder="1" applyAlignment="1" applyProtection="1">
      <alignment wrapText="1"/>
    </xf>
    <xf numFmtId="0" fontId="0" fillId="0" borderId="8" xfId="0" applyBorder="1" applyProtection="1"/>
    <xf numFmtId="0" fontId="0" fillId="0" borderId="5" xfId="0" applyBorder="1" applyProtection="1"/>
    <xf numFmtId="0" fontId="5" fillId="0" borderId="8" xfId="1" applyBorder="1" applyAlignment="1" applyProtection="1">
      <alignment wrapText="1"/>
    </xf>
    <xf numFmtId="0" fontId="1" fillId="0" borderId="4" xfId="0" applyFont="1" applyBorder="1" applyProtection="1"/>
    <xf numFmtId="0" fontId="0" fillId="0" borderId="7" xfId="0" applyBorder="1" applyAlignment="1" applyProtection="1">
      <alignment wrapText="1"/>
    </xf>
    <xf numFmtId="0" fontId="5" fillId="0" borderId="8" xfId="1" applyBorder="1" applyProtection="1"/>
    <xf numFmtId="0" fontId="0" fillId="0" borderId="9" xfId="0" applyBorder="1" applyProtection="1"/>
    <xf numFmtId="0" fontId="0" fillId="0" borderId="10" xfId="0" applyBorder="1" applyProtection="1"/>
    <xf numFmtId="0" fontId="1" fillId="2" borderId="6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>
      <alignment vertical="center"/>
    </xf>
    <xf numFmtId="0" fontId="7" fillId="4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50"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ont>
        <b/>
        <i val="0"/>
      </font>
      <fill>
        <patternFill patternType="solid">
          <bgColor rgb="FFFF7C80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7C80"/>
      <color rgb="FFFF5050"/>
      <color rgb="FFFF3300"/>
      <color rgb="FFCCFFFF"/>
      <color rgb="FFFFFF99"/>
      <color rgb="FFFFFF66"/>
      <color rgb="FFCCFF66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67</xdr:row>
      <xdr:rowOff>7620</xdr:rowOff>
    </xdr:from>
    <xdr:to>
      <xdr:col>0</xdr:col>
      <xdr:colOff>1424390</xdr:colOff>
      <xdr:row>67</xdr:row>
      <xdr:rowOff>652883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D2E242-BD28-4E8A-A7DE-03DEA68C5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3228320"/>
          <a:ext cx="1150070" cy="645263"/>
        </a:xfrm>
        <a:prstGeom prst="rect">
          <a:avLst/>
        </a:prstGeom>
      </xdr:spPr>
    </xdr:pic>
    <xdr:clientData/>
  </xdr:twoCellAnchor>
  <xdr:twoCellAnchor editAs="oneCell">
    <xdr:from>
      <xdr:col>0</xdr:col>
      <xdr:colOff>1287780</xdr:colOff>
      <xdr:row>66</xdr:row>
      <xdr:rowOff>76201</xdr:rowOff>
    </xdr:from>
    <xdr:to>
      <xdr:col>0</xdr:col>
      <xdr:colOff>2421016</xdr:colOff>
      <xdr:row>68</xdr:row>
      <xdr:rowOff>83821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330DD6-4FFE-471E-AFE4-813E78BA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" y="13479781"/>
          <a:ext cx="1133236" cy="906780"/>
        </a:xfrm>
        <a:prstGeom prst="rect">
          <a:avLst/>
        </a:prstGeom>
      </xdr:spPr>
    </xdr:pic>
    <xdr:clientData/>
  </xdr:twoCellAnchor>
  <xdr:twoCellAnchor editAs="oneCell">
    <xdr:from>
      <xdr:col>0</xdr:col>
      <xdr:colOff>2415541</xdr:colOff>
      <xdr:row>67</xdr:row>
      <xdr:rowOff>7621</xdr:rowOff>
    </xdr:from>
    <xdr:to>
      <xdr:col>0</xdr:col>
      <xdr:colOff>3429000</xdr:colOff>
      <xdr:row>67</xdr:row>
      <xdr:rowOff>712543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EA3CEC6-3558-4FC9-B7C2-164B64DEA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1" y="13228321"/>
          <a:ext cx="1013459" cy="704922"/>
        </a:xfrm>
        <a:prstGeom prst="rect">
          <a:avLst/>
        </a:prstGeom>
      </xdr:spPr>
    </xdr:pic>
    <xdr:clientData/>
  </xdr:twoCellAnchor>
  <xdr:twoCellAnchor editAs="oneCell">
    <xdr:from>
      <xdr:col>0</xdr:col>
      <xdr:colOff>3901440</xdr:colOff>
      <xdr:row>67</xdr:row>
      <xdr:rowOff>30480</xdr:rowOff>
    </xdr:from>
    <xdr:to>
      <xdr:col>0</xdr:col>
      <xdr:colOff>5023795</xdr:colOff>
      <xdr:row>67</xdr:row>
      <xdr:rowOff>647848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51EA78D-2319-4758-AA69-E7668647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1440" y="13251180"/>
          <a:ext cx="1122355" cy="61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83820</xdr:colOff>
      <xdr:row>67</xdr:row>
      <xdr:rowOff>45719</xdr:rowOff>
    </xdr:from>
    <xdr:to>
      <xdr:col>2</xdr:col>
      <xdr:colOff>4648200</xdr:colOff>
      <xdr:row>67</xdr:row>
      <xdr:rowOff>601980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22F5D12-F9F2-43B9-AFAF-8D773E91D30F}"/>
            </a:ext>
          </a:extLst>
        </xdr:cNvPr>
        <xdr:cNvPicPr>
          <a:picLocks noGrp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08420" y="13632179"/>
          <a:ext cx="4564380" cy="556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z.be/media/hsglri4q/normen-wateronderzoek-zoogdieren-ikm-2021040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gz.be/media/hsglri4q/normen-wateronderzoek-zoogdieren-ikm-20210401.pdf" TargetMode="External"/><Relationship Id="rId1" Type="http://schemas.openxmlformats.org/officeDocument/2006/relationships/hyperlink" Target="https://www.dgz.be/varkens/gezondheidszorg/bioveiligheid-en-preventie/reinigen-en-ontsmett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gz.be/varkens/gezondheidszorg/bioveiligheid-en-preventie/reinigen-en-ontsmetten" TargetMode="External"/><Relationship Id="rId4" Type="http://schemas.openxmlformats.org/officeDocument/2006/relationships/hyperlink" Target="https://www.dgz.be/varkens/gezondheidszorg/bioveiligheid-en-preventie/reinigen-en-ontsmett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B81C-F875-4276-8C29-B2E1E6B0CAB1}">
  <dimension ref="A1:I69"/>
  <sheetViews>
    <sheetView tabSelected="1" topLeftCell="A48" zoomScaleNormal="100" workbookViewId="0">
      <selection activeCell="C8" sqref="C8"/>
    </sheetView>
  </sheetViews>
  <sheetFormatPr defaultColWidth="9.109375" defaultRowHeight="14.4" x14ac:dyDescent="0.3"/>
  <cols>
    <col min="1" max="1" width="80.88671875" style="1" customWidth="1"/>
    <col min="2" max="2" width="11.33203125" style="19" customWidth="1"/>
    <col min="3" max="3" width="68.6640625" style="1" customWidth="1"/>
    <col min="4" max="4" width="9.109375" style="1"/>
    <col min="5" max="5" width="7.6640625" style="1" hidden="1" customWidth="1"/>
    <col min="6" max="6" width="13.33203125" style="1" hidden="1" customWidth="1"/>
    <col min="7" max="7" width="6.33203125" style="1" hidden="1" customWidth="1"/>
    <col min="8" max="8" width="15.5546875" style="1" hidden="1" customWidth="1"/>
    <col min="9" max="9" width="0" style="1" hidden="1" customWidth="1"/>
    <col min="10" max="16384" width="9.109375" style="1"/>
  </cols>
  <sheetData>
    <row r="1" spans="1:9" ht="23.4" x14ac:dyDescent="0.45">
      <c r="A1" s="23" t="s">
        <v>0</v>
      </c>
      <c r="B1" s="24"/>
      <c r="C1" s="25"/>
      <c r="H1" s="2"/>
    </row>
    <row r="2" spans="1:9" x14ac:dyDescent="0.3">
      <c r="A2" s="3" t="s">
        <v>1</v>
      </c>
      <c r="B2" s="15" t="s">
        <v>2</v>
      </c>
      <c r="C2" s="4" t="s">
        <v>3</v>
      </c>
      <c r="E2" s="1" t="s">
        <v>3</v>
      </c>
      <c r="H2" s="2" t="s">
        <v>4</v>
      </c>
      <c r="I2" s="1" t="s">
        <v>96</v>
      </c>
    </row>
    <row r="3" spans="1:9" x14ac:dyDescent="0.3">
      <c r="A3" s="5" t="s">
        <v>5</v>
      </c>
      <c r="B3" s="16" t="s">
        <v>4</v>
      </c>
      <c r="C3" s="6" t="str">
        <f t="shared" ref="C3:C17" si="0">IF(B3=$H$4,E3,IF(B3=$H$3,E3,""))</f>
        <v/>
      </c>
      <c r="E3" s="7" t="s">
        <v>7</v>
      </c>
      <c r="H3" s="2" t="s">
        <v>8</v>
      </c>
    </row>
    <row r="4" spans="1:9" ht="21.6" customHeight="1" x14ac:dyDescent="0.3">
      <c r="A4" s="5" t="s">
        <v>9</v>
      </c>
      <c r="B4" s="16" t="s">
        <v>4</v>
      </c>
      <c r="C4" s="6" t="str">
        <f t="shared" si="0"/>
        <v/>
      </c>
      <c r="E4" s="6" t="s">
        <v>10</v>
      </c>
      <c r="H4" s="2" t="s">
        <v>11</v>
      </c>
    </row>
    <row r="5" spans="1:9" x14ac:dyDescent="0.3">
      <c r="A5" s="5" t="s">
        <v>12</v>
      </c>
      <c r="B5" s="16" t="s">
        <v>4</v>
      </c>
      <c r="C5" s="7" t="str">
        <f t="shared" si="0"/>
        <v/>
      </c>
      <c r="E5" s="8" t="s">
        <v>13</v>
      </c>
      <c r="H5" s="2" t="s">
        <v>6</v>
      </c>
    </row>
    <row r="6" spans="1:9" ht="32.4" customHeight="1" x14ac:dyDescent="0.3">
      <c r="A6" s="5" t="s">
        <v>14</v>
      </c>
      <c r="B6" s="16" t="s">
        <v>4</v>
      </c>
      <c r="C6" s="6" t="str">
        <f t="shared" si="0"/>
        <v/>
      </c>
      <c r="E6" s="9" t="s">
        <v>15</v>
      </c>
      <c r="H6" s="2" t="s">
        <v>16</v>
      </c>
    </row>
    <row r="7" spans="1:9" x14ac:dyDescent="0.3">
      <c r="A7" s="5" t="s">
        <v>17</v>
      </c>
      <c r="B7" s="16" t="s">
        <v>4</v>
      </c>
      <c r="C7" s="7" t="str">
        <f t="shared" si="0"/>
        <v/>
      </c>
      <c r="E7" s="7" t="s">
        <v>18</v>
      </c>
      <c r="H7" s="2"/>
    </row>
    <row r="8" spans="1:9" x14ac:dyDescent="0.3">
      <c r="A8" s="5" t="s">
        <v>19</v>
      </c>
      <c r="B8" s="16" t="s">
        <v>4</v>
      </c>
      <c r="C8" s="7" t="str">
        <f t="shared" si="0"/>
        <v/>
      </c>
      <c r="E8" s="7" t="s">
        <v>20</v>
      </c>
    </row>
    <row r="9" spans="1:9" x14ac:dyDescent="0.3">
      <c r="A9" s="5" t="s">
        <v>21</v>
      </c>
      <c r="B9" s="16" t="s">
        <v>4</v>
      </c>
      <c r="C9" s="7" t="str">
        <f t="shared" si="0"/>
        <v/>
      </c>
      <c r="E9" s="7" t="s">
        <v>18</v>
      </c>
    </row>
    <row r="10" spans="1:9" x14ac:dyDescent="0.3">
      <c r="A10" s="5" t="s">
        <v>22</v>
      </c>
      <c r="B10" s="16" t="s">
        <v>4</v>
      </c>
      <c r="C10" s="7" t="str">
        <f t="shared" si="0"/>
        <v/>
      </c>
      <c r="E10" s="7" t="s">
        <v>18</v>
      </c>
    </row>
    <row r="11" spans="1:9" x14ac:dyDescent="0.3">
      <c r="A11" s="5" t="s">
        <v>23</v>
      </c>
      <c r="B11" s="16" t="s">
        <v>4</v>
      </c>
      <c r="C11" s="7" t="str">
        <f t="shared" si="0"/>
        <v/>
      </c>
      <c r="E11" s="7" t="s">
        <v>24</v>
      </c>
    </row>
    <row r="12" spans="1:9" x14ac:dyDescent="0.3">
      <c r="A12" s="5" t="s">
        <v>25</v>
      </c>
      <c r="B12" s="16" t="s">
        <v>4</v>
      </c>
      <c r="C12" s="7" t="str">
        <f t="shared" si="0"/>
        <v/>
      </c>
      <c r="E12" s="7" t="s">
        <v>18</v>
      </c>
    </row>
    <row r="13" spans="1:9" x14ac:dyDescent="0.3">
      <c r="A13" s="5" t="s">
        <v>26</v>
      </c>
      <c r="B13" s="16" t="s">
        <v>4</v>
      </c>
      <c r="C13" s="7" t="str">
        <f t="shared" si="0"/>
        <v/>
      </c>
      <c r="E13" s="7" t="s">
        <v>27</v>
      </c>
    </row>
    <row r="14" spans="1:9" x14ac:dyDescent="0.3">
      <c r="A14" s="5" t="s">
        <v>28</v>
      </c>
      <c r="B14" s="16" t="s">
        <v>4</v>
      </c>
      <c r="C14" s="7" t="str">
        <f t="shared" si="0"/>
        <v/>
      </c>
      <c r="E14" s="7" t="s">
        <v>29</v>
      </c>
    </row>
    <row r="15" spans="1:9" x14ac:dyDescent="0.3">
      <c r="A15" s="5" t="s">
        <v>30</v>
      </c>
      <c r="B15" s="16" t="s">
        <v>4</v>
      </c>
      <c r="C15" s="7" t="str">
        <f t="shared" si="0"/>
        <v/>
      </c>
      <c r="E15" s="7" t="s">
        <v>18</v>
      </c>
    </row>
    <row r="16" spans="1:9" x14ac:dyDescent="0.3">
      <c r="A16" s="5" t="s">
        <v>31</v>
      </c>
      <c r="B16" s="16" t="s">
        <v>4</v>
      </c>
      <c r="C16" s="7" t="str">
        <f t="shared" si="0"/>
        <v/>
      </c>
      <c r="E16" s="7" t="s">
        <v>18</v>
      </c>
    </row>
    <row r="17" spans="1:5" x14ac:dyDescent="0.3">
      <c r="A17" s="5" t="s">
        <v>32</v>
      </c>
      <c r="B17" s="16" t="s">
        <v>4</v>
      </c>
      <c r="C17" s="7" t="str">
        <f t="shared" si="0"/>
        <v/>
      </c>
      <c r="E17" s="7" t="s">
        <v>33</v>
      </c>
    </row>
    <row r="18" spans="1:5" x14ac:dyDescent="0.3">
      <c r="A18" s="10" t="s">
        <v>34</v>
      </c>
      <c r="B18" s="17" t="str">
        <f>IF(B19&gt;0,"Aandacht","")</f>
        <v/>
      </c>
      <c r="C18" s="8" t="str">
        <f>IF(B18=I2,"Bekijk dit aspect van je managament ikv optimaal speenmanagement","")</f>
        <v/>
      </c>
      <c r="E18" s="8"/>
    </row>
    <row r="19" spans="1:5" x14ac:dyDescent="0.3">
      <c r="A19" s="10"/>
      <c r="B19" s="18">
        <f>COUNTIF(B3:B17,H4)</f>
        <v>0</v>
      </c>
    </row>
    <row r="20" spans="1:5" x14ac:dyDescent="0.3">
      <c r="A20" s="3" t="s">
        <v>35</v>
      </c>
      <c r="B20" s="15" t="s">
        <v>2</v>
      </c>
    </row>
    <row r="21" spans="1:5" ht="28.8" x14ac:dyDescent="0.3">
      <c r="A21" s="11" t="s">
        <v>36</v>
      </c>
      <c r="B21" s="16" t="s">
        <v>4</v>
      </c>
      <c r="C21" s="7" t="str">
        <f t="shared" ref="C21:C37" si="1">IF(B21=$H$4,E21,IF(B21=$H$3,E21,""))</f>
        <v/>
      </c>
      <c r="E21" s="7" t="s">
        <v>37</v>
      </c>
    </row>
    <row r="22" spans="1:5" ht="28.8" x14ac:dyDescent="0.3">
      <c r="A22" s="11" t="s">
        <v>38</v>
      </c>
      <c r="B22" s="16" t="s">
        <v>4</v>
      </c>
      <c r="C22" s="7" t="str">
        <f t="shared" si="1"/>
        <v/>
      </c>
      <c r="E22" s="7" t="s">
        <v>39</v>
      </c>
    </row>
    <row r="23" spans="1:5" x14ac:dyDescent="0.3">
      <c r="A23" s="5" t="s">
        <v>40</v>
      </c>
      <c r="B23" s="16" t="s">
        <v>4</v>
      </c>
      <c r="C23" s="7" t="str">
        <f t="shared" si="1"/>
        <v/>
      </c>
      <c r="E23" s="7" t="s">
        <v>41</v>
      </c>
    </row>
    <row r="24" spans="1:5" x14ac:dyDescent="0.3">
      <c r="A24" s="5" t="s">
        <v>42</v>
      </c>
      <c r="B24" s="16" t="s">
        <v>4</v>
      </c>
      <c r="C24" s="7" t="str">
        <f t="shared" si="1"/>
        <v/>
      </c>
      <c r="E24" s="7" t="s">
        <v>43</v>
      </c>
    </row>
    <row r="25" spans="1:5" ht="30.6" customHeight="1" x14ac:dyDescent="0.3">
      <c r="A25" s="11" t="s">
        <v>44</v>
      </c>
      <c r="B25" s="16" t="s">
        <v>4</v>
      </c>
      <c r="C25" s="6" t="str">
        <f t="shared" si="1"/>
        <v/>
      </c>
      <c r="E25" s="9" t="s">
        <v>45</v>
      </c>
    </row>
    <row r="26" spans="1:5" x14ac:dyDescent="0.3">
      <c r="A26" s="11" t="s">
        <v>46</v>
      </c>
      <c r="B26" s="16" t="s">
        <v>4</v>
      </c>
      <c r="C26" s="6" t="str">
        <f t="shared" si="1"/>
        <v/>
      </c>
      <c r="E26" s="7" t="s">
        <v>7</v>
      </c>
    </row>
    <row r="27" spans="1:5" x14ac:dyDescent="0.3">
      <c r="A27" s="10" t="s">
        <v>47</v>
      </c>
      <c r="B27" s="17" t="str">
        <f>IF(B28&gt;0,"Aandacht","")</f>
        <v/>
      </c>
      <c r="C27" s="8" t="str">
        <f>IF(B27=I2,"Bekijk dit aspect van je managament ikv optimaal speenmanagement","")</f>
        <v/>
      </c>
      <c r="E27" s="8"/>
    </row>
    <row r="28" spans="1:5" x14ac:dyDescent="0.3">
      <c r="A28" s="10"/>
      <c r="B28" s="18">
        <f>COUNTIF(B21:B26,H4)</f>
        <v>0</v>
      </c>
      <c r="C28" s="8"/>
    </row>
    <row r="29" spans="1:5" x14ac:dyDescent="0.3">
      <c r="A29" s="3" t="s">
        <v>48</v>
      </c>
      <c r="B29" s="15" t="s">
        <v>2</v>
      </c>
      <c r="C29" s="8" t="str">
        <f t="shared" ref="C29" si="2">IF(B29=H14,"Bekijk dit aspect van je managament ikv optimaal speenmanagement",IF(B29=H13,"Eventuele aanpassingen kunnen bijdragen tot verbetering van het speenmanagement",""))</f>
        <v/>
      </c>
    </row>
    <row r="30" spans="1:5" x14ac:dyDescent="0.3">
      <c r="A30" s="5" t="s">
        <v>49</v>
      </c>
      <c r="B30" s="16" t="s">
        <v>4</v>
      </c>
      <c r="C30" s="7" t="str">
        <f t="shared" si="1"/>
        <v/>
      </c>
      <c r="E30" s="7" t="s">
        <v>50</v>
      </c>
    </row>
    <row r="31" spans="1:5" x14ac:dyDescent="0.3">
      <c r="A31" s="5" t="s">
        <v>51</v>
      </c>
      <c r="B31" s="16" t="s">
        <v>4</v>
      </c>
      <c r="C31" s="6" t="str">
        <f t="shared" si="1"/>
        <v/>
      </c>
      <c r="E31" s="7" t="s">
        <v>52</v>
      </c>
    </row>
    <row r="32" spans="1:5" x14ac:dyDescent="0.3">
      <c r="A32" s="5" t="s">
        <v>53</v>
      </c>
      <c r="B32" s="16" t="s">
        <v>4</v>
      </c>
      <c r="C32" s="7" t="str">
        <f t="shared" si="1"/>
        <v/>
      </c>
      <c r="E32" s="7" t="s">
        <v>54</v>
      </c>
    </row>
    <row r="33" spans="1:5" ht="28.8" x14ac:dyDescent="0.3">
      <c r="A33" s="11" t="s">
        <v>55</v>
      </c>
      <c r="B33" s="16" t="s">
        <v>4</v>
      </c>
      <c r="C33" s="7" t="str">
        <f t="shared" si="1"/>
        <v/>
      </c>
      <c r="E33" s="7" t="s">
        <v>18</v>
      </c>
    </row>
    <row r="34" spans="1:5" ht="15.6" x14ac:dyDescent="0.35">
      <c r="A34" s="11" t="s">
        <v>56</v>
      </c>
      <c r="B34" s="16" t="s">
        <v>4</v>
      </c>
      <c r="C34" s="7" t="str">
        <f t="shared" si="1"/>
        <v/>
      </c>
      <c r="E34" s="7" t="s">
        <v>57</v>
      </c>
    </row>
    <row r="35" spans="1:5" x14ac:dyDescent="0.3">
      <c r="A35" s="5" t="s">
        <v>58</v>
      </c>
      <c r="B35" s="16" t="s">
        <v>4</v>
      </c>
      <c r="C35" s="7" t="str">
        <f t="shared" si="1"/>
        <v/>
      </c>
      <c r="E35" s="7" t="s">
        <v>59</v>
      </c>
    </row>
    <row r="36" spans="1:5" x14ac:dyDescent="0.3">
      <c r="A36" s="5" t="s">
        <v>60</v>
      </c>
      <c r="B36" s="16" t="s">
        <v>4</v>
      </c>
      <c r="C36" s="7" t="str">
        <f t="shared" si="1"/>
        <v/>
      </c>
      <c r="E36" s="7" t="s">
        <v>61</v>
      </c>
    </row>
    <row r="37" spans="1:5" x14ac:dyDescent="0.3">
      <c r="A37" s="5" t="s">
        <v>62</v>
      </c>
      <c r="B37" s="16" t="s">
        <v>4</v>
      </c>
      <c r="C37" s="7" t="str">
        <f t="shared" si="1"/>
        <v/>
      </c>
      <c r="E37" s="7" t="s">
        <v>18</v>
      </c>
    </row>
    <row r="38" spans="1:5" x14ac:dyDescent="0.3">
      <c r="A38" s="10" t="s">
        <v>63</v>
      </c>
      <c r="B38" s="17" t="str">
        <f>IF(B39&gt;0,"Aandacht","")</f>
        <v/>
      </c>
      <c r="C38" s="8" t="str">
        <f>IF(B38=I2,"Bekijk dit aspect van je managament ikv optimaal speenmanagement","")</f>
        <v/>
      </c>
      <c r="E38" s="8"/>
    </row>
    <row r="39" spans="1:5" x14ac:dyDescent="0.3">
      <c r="A39" s="10"/>
      <c r="B39" s="18">
        <f>COUNTIF(B30:B37,H4)</f>
        <v>0</v>
      </c>
    </row>
    <row r="40" spans="1:5" x14ac:dyDescent="0.3">
      <c r="A40" s="3" t="s">
        <v>64</v>
      </c>
      <c r="B40" s="15" t="s">
        <v>2</v>
      </c>
    </row>
    <row r="41" spans="1:5" x14ac:dyDescent="0.3">
      <c r="A41" s="5" t="s">
        <v>65</v>
      </c>
      <c r="B41" s="16" t="s">
        <v>4</v>
      </c>
      <c r="C41" s="6" t="str">
        <f t="shared" ref="C41:C48" si="3">IF(B41=$H$4,E41,IF(B41=$H$3,E41,""))</f>
        <v/>
      </c>
      <c r="E41" s="7" t="s">
        <v>66</v>
      </c>
    </row>
    <row r="42" spans="1:5" x14ac:dyDescent="0.3">
      <c r="A42" s="5" t="s">
        <v>67</v>
      </c>
      <c r="B42" s="16" t="s">
        <v>4</v>
      </c>
      <c r="C42" s="7" t="str">
        <f t="shared" si="3"/>
        <v/>
      </c>
      <c r="E42" s="7" t="s">
        <v>18</v>
      </c>
    </row>
    <row r="43" spans="1:5" x14ac:dyDescent="0.3">
      <c r="A43" s="5" t="s">
        <v>68</v>
      </c>
      <c r="B43" s="16" t="s">
        <v>4</v>
      </c>
      <c r="C43" s="7" t="str">
        <f t="shared" si="3"/>
        <v/>
      </c>
      <c r="E43" s="7" t="s">
        <v>18</v>
      </c>
    </row>
    <row r="44" spans="1:5" x14ac:dyDescent="0.3">
      <c r="A44" s="5" t="s">
        <v>69</v>
      </c>
      <c r="B44" s="16" t="s">
        <v>4</v>
      </c>
      <c r="C44" s="7" t="str">
        <f t="shared" si="3"/>
        <v/>
      </c>
      <c r="E44" s="7" t="s">
        <v>70</v>
      </c>
    </row>
    <row r="45" spans="1:5" x14ac:dyDescent="0.3">
      <c r="A45" s="5" t="s">
        <v>71</v>
      </c>
      <c r="B45" s="16" t="s">
        <v>4</v>
      </c>
      <c r="C45" s="7" t="str">
        <f t="shared" si="3"/>
        <v/>
      </c>
      <c r="E45" s="7" t="s">
        <v>72</v>
      </c>
    </row>
    <row r="46" spans="1:5" x14ac:dyDescent="0.3">
      <c r="A46" s="5" t="s">
        <v>73</v>
      </c>
      <c r="B46" s="16" t="s">
        <v>4</v>
      </c>
      <c r="C46" s="6" t="str">
        <f t="shared" si="3"/>
        <v/>
      </c>
      <c r="E46" s="12" t="s">
        <v>74</v>
      </c>
    </row>
    <row r="47" spans="1:5" x14ac:dyDescent="0.3">
      <c r="A47" s="5" t="s">
        <v>75</v>
      </c>
      <c r="B47" s="16" t="s">
        <v>4</v>
      </c>
      <c r="C47" s="7" t="str">
        <f t="shared" si="3"/>
        <v/>
      </c>
      <c r="E47" s="8" t="s">
        <v>76</v>
      </c>
    </row>
    <row r="48" spans="1:5" x14ac:dyDescent="0.3">
      <c r="A48" s="5" t="s">
        <v>77</v>
      </c>
      <c r="B48" s="16" t="s">
        <v>4</v>
      </c>
      <c r="C48" s="7" t="str">
        <f t="shared" si="3"/>
        <v/>
      </c>
      <c r="E48" s="7" t="s">
        <v>78</v>
      </c>
    </row>
    <row r="49" spans="1:5" x14ac:dyDescent="0.3">
      <c r="A49" s="10" t="s">
        <v>79</v>
      </c>
      <c r="B49" s="17" t="str">
        <f>IF(B50&gt;0,"Aandacht","")</f>
        <v/>
      </c>
      <c r="C49" s="8" t="str">
        <f>IF(B49=I2,"Bekijk dit aspect van je managament ikv optimaal speenmanagement","")</f>
        <v/>
      </c>
      <c r="E49" s="8"/>
    </row>
    <row r="50" spans="1:5" x14ac:dyDescent="0.3">
      <c r="A50" s="10"/>
      <c r="B50" s="18">
        <f>COUNTIF(B41:B48,H4)</f>
        <v>0</v>
      </c>
    </row>
    <row r="51" spans="1:5" x14ac:dyDescent="0.3">
      <c r="A51" s="3" t="s">
        <v>80</v>
      </c>
      <c r="B51" s="15" t="s">
        <v>2</v>
      </c>
    </row>
    <row r="52" spans="1:5" ht="38.4" customHeight="1" x14ac:dyDescent="0.3">
      <c r="A52" s="11" t="s">
        <v>81</v>
      </c>
      <c r="B52" s="16" t="s">
        <v>4</v>
      </c>
      <c r="C52" s="7" t="str">
        <f t="shared" ref="C52" si="4">IF(B52=$H$4,E52,IF(B52=$H$3,E52,""))</f>
        <v/>
      </c>
      <c r="E52" s="9" t="s">
        <v>45</v>
      </c>
    </row>
    <row r="53" spans="1:5" x14ac:dyDescent="0.3">
      <c r="A53" s="5" t="s">
        <v>82</v>
      </c>
      <c r="B53" s="16" t="s">
        <v>4</v>
      </c>
      <c r="C53" s="7" t="str">
        <f t="shared" ref="C53:C61" si="5">IF(B53=$H$4,E53,IF(B53=$H$3,E53,""))</f>
        <v/>
      </c>
      <c r="E53" s="7" t="s">
        <v>18</v>
      </c>
    </row>
    <row r="54" spans="1:5" x14ac:dyDescent="0.3">
      <c r="A54" s="11" t="s">
        <v>83</v>
      </c>
      <c r="B54" s="16" t="s">
        <v>4</v>
      </c>
      <c r="C54" s="7" t="str">
        <f t="shared" si="5"/>
        <v/>
      </c>
      <c r="E54" s="7" t="s">
        <v>18</v>
      </c>
    </row>
    <row r="55" spans="1:5" x14ac:dyDescent="0.3">
      <c r="A55" s="5" t="s">
        <v>84</v>
      </c>
      <c r="B55" s="16" t="s">
        <v>4</v>
      </c>
      <c r="C55" s="6" t="str">
        <f>IF(B55=$H$4,E55,IF(B55=$H$3,E55,""))</f>
        <v/>
      </c>
      <c r="E55" s="7" t="s">
        <v>85</v>
      </c>
    </row>
    <row r="56" spans="1:5" x14ac:dyDescent="0.3">
      <c r="A56" s="11" t="s">
        <v>86</v>
      </c>
      <c r="B56" s="16" t="s">
        <v>4</v>
      </c>
      <c r="C56" s="6" t="str">
        <f t="shared" si="5"/>
        <v/>
      </c>
      <c r="E56" s="7" t="s">
        <v>87</v>
      </c>
    </row>
    <row r="57" spans="1:5" x14ac:dyDescent="0.3">
      <c r="A57" s="5" t="s">
        <v>88</v>
      </c>
      <c r="B57" s="16" t="s">
        <v>4</v>
      </c>
      <c r="C57" s="7" t="str">
        <f t="shared" si="5"/>
        <v/>
      </c>
      <c r="E57" s="7" t="s">
        <v>18</v>
      </c>
    </row>
    <row r="58" spans="1:5" x14ac:dyDescent="0.3">
      <c r="A58" s="5" t="s">
        <v>89</v>
      </c>
      <c r="B58" s="16" t="s">
        <v>4</v>
      </c>
      <c r="C58" s="7" t="str">
        <f t="shared" si="5"/>
        <v/>
      </c>
      <c r="E58" s="7" t="s">
        <v>18</v>
      </c>
    </row>
    <row r="59" spans="1:5" x14ac:dyDescent="0.3">
      <c r="A59" s="11" t="s">
        <v>90</v>
      </c>
      <c r="B59" s="16" t="s">
        <v>4</v>
      </c>
      <c r="C59" s="7" t="str">
        <f t="shared" si="5"/>
        <v/>
      </c>
      <c r="E59" s="7" t="s">
        <v>91</v>
      </c>
    </row>
    <row r="60" spans="1:5" ht="28.95" customHeight="1" x14ac:dyDescent="0.3">
      <c r="A60" s="5" t="s">
        <v>92</v>
      </c>
      <c r="B60" s="16" t="s">
        <v>4</v>
      </c>
      <c r="C60" s="6" t="str">
        <f t="shared" si="5"/>
        <v/>
      </c>
      <c r="E60" s="9" t="s">
        <v>45</v>
      </c>
    </row>
    <row r="61" spans="1:5" ht="15" thickBot="1" x14ac:dyDescent="0.35">
      <c r="A61" s="13" t="s">
        <v>93</v>
      </c>
      <c r="B61" s="16" t="s">
        <v>4</v>
      </c>
      <c r="C61" s="6" t="str">
        <f t="shared" si="5"/>
        <v/>
      </c>
      <c r="E61" s="14" t="s">
        <v>94</v>
      </c>
    </row>
    <row r="62" spans="1:5" x14ac:dyDescent="0.3">
      <c r="A62" s="4" t="s">
        <v>95</v>
      </c>
      <c r="B62" s="17" t="str">
        <f>IF(B63&gt;0,"Aandacht","")</f>
        <v/>
      </c>
      <c r="C62" s="8" t="str">
        <f>IF(B62=I2,"Bekijk dit aspect van je managament ikv optimaal speenmanagement","")</f>
        <v/>
      </c>
    </row>
    <row r="63" spans="1:5" x14ac:dyDescent="0.3">
      <c r="B63" s="18">
        <f>COUNTIF(B52:B61,H4)</f>
        <v>0</v>
      </c>
    </row>
    <row r="64" spans="1:5" x14ac:dyDescent="0.3">
      <c r="B64" s="21"/>
    </row>
    <row r="65" spans="1:2" x14ac:dyDescent="0.3">
      <c r="A65" s="22" t="s">
        <v>98</v>
      </c>
      <c r="B65" s="21"/>
    </row>
    <row r="66" spans="1:2" x14ac:dyDescent="0.3">
      <c r="B66" s="21"/>
    </row>
    <row r="67" spans="1:2" x14ac:dyDescent="0.3">
      <c r="B67" s="21"/>
    </row>
    <row r="68" spans="1:2" ht="56.4" customHeight="1" x14ac:dyDescent="0.3"/>
    <row r="69" spans="1:2" x14ac:dyDescent="0.3">
      <c r="A69" s="20" t="s">
        <v>97</v>
      </c>
    </row>
  </sheetData>
  <sheetProtection sheet="1" objects="1" scenarios="1"/>
  <mergeCells count="1">
    <mergeCell ref="A1:C1"/>
  </mergeCells>
  <dataValidations count="1">
    <dataValidation type="list" allowBlank="1" showInputMessage="1" showErrorMessage="1" sqref="B41:B48 B3:B17 B21:B26 B30:B37 B52:B61" xr:uid="{EA39EDA6-B5FF-437C-BC70-63FC29EE590A}">
      <formula1>$H$2:$H$6</formula1>
    </dataValidation>
  </dataValidations>
  <hyperlinks>
    <hyperlink ref="E52" r:id="rId1" xr:uid="{29477425-9397-45AE-89A7-9EDB496CAEF2}"/>
    <hyperlink ref="E46" r:id="rId2" xr:uid="{59FF1676-1742-4178-AC63-553F15AC8A6E}"/>
    <hyperlink ref="E6" r:id="rId3" xr:uid="{30569D8A-1D1E-461D-AC8D-6114BBCECCF0}"/>
    <hyperlink ref="E25" r:id="rId4" xr:uid="{262749BA-B86A-4542-8705-A49006CE36D2}"/>
    <hyperlink ref="E60" r:id="rId5" xr:uid="{C540817E-8D9C-4BFF-AD8B-CC1D031E9639}"/>
  </hyperlinks>
  <pageMargins left="0.7" right="0.7" top="0.75" bottom="0.75" header="0.3" footer="0.3"/>
  <pageSetup paperSize="9" orientation="portrait" r:id="rId6"/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6" operator="containsText" id="{7F6EEF3D-9B58-4397-8D4C-DD435F4D5845}">
            <xm:f>NOT(ISERROR(SEARCH($H$6,B3)))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77" operator="containsText" id="{019182E0-3791-4ECE-B3E7-2E3151A9BCF7}">
            <xm:f>NOT(ISERROR(SEARCH($H$5,B3)))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78" operator="containsText" id="{FD2CCF20-72A4-4378-9406-7404027A6840}">
            <xm:f>NOT(ISERROR(SEARCH($H$4,B3)))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79" operator="containsText" id="{BE4F3ADE-0A92-4EF9-8AA7-6CE50A7BC0B0}">
            <xm:f>NOT(ISERROR(SEARCH($H$3,B3)))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80" operator="containsText" id="{BD8ED5F1-5FBB-4396-A8CC-277F85C9A1B0}">
            <xm:f>NOT(ISERROR(SEARCH($H$2,B3)))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B3:B17 B19</xm:sqref>
        </x14:conditionalFormatting>
        <x14:conditionalFormatting xmlns:xm="http://schemas.microsoft.com/office/excel/2006/main">
          <x14:cfRule type="containsText" priority="71" operator="containsText" id="{532E1EF5-D2C7-40DD-9A94-6DC4F3A34FCE}">
            <xm:f>NOT(ISERROR(SEARCH($H$6,B21)))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72" operator="containsText" id="{8E0CE0BB-90C9-4B0F-9B8C-C6E7550AB37A}">
            <xm:f>NOT(ISERROR(SEARCH($H$5,B21)))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73" operator="containsText" id="{81E68E61-1819-4364-8045-1A42955FC590}">
            <xm:f>NOT(ISERROR(SEARCH($H$4,B21)))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74" operator="containsText" id="{743C53FB-C3CD-4863-AB77-6F53F90AF559}">
            <xm:f>NOT(ISERROR(SEARCH($H$3,B21)))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75" operator="containsText" id="{711A7FC3-C7DF-436D-96AB-5B64721D0B9C}">
            <xm:f>NOT(ISERROR(SEARCH($H$2,B21)))</xm:f>
            <xm:f>$H$2</xm:f>
            <x14:dxf>
              <fill>
                <patternFill>
                  <bgColor rgb="FFCCFF66"/>
                </patternFill>
              </fill>
            </x14:dxf>
          </x14:cfRule>
          <xm:sqref>B21:B26</xm:sqref>
        </x14:conditionalFormatting>
        <x14:conditionalFormatting xmlns:xm="http://schemas.microsoft.com/office/excel/2006/main">
          <x14:cfRule type="containsText" priority="66" operator="containsText" id="{69C29C2E-6BC3-48B1-9D33-F4062EA72D21}">
            <xm:f>NOT(ISERROR(SEARCH($H$6,B30)))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67" operator="containsText" id="{447FE73A-552D-4B5E-B12F-F125238D317B}">
            <xm:f>NOT(ISERROR(SEARCH($H$5,B30)))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68" operator="containsText" id="{C0AB1B49-FE7A-43DB-B93A-723C223D776C}">
            <xm:f>NOT(ISERROR(SEARCH($H$4,B30)))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69" operator="containsText" id="{05F607F3-97BC-40D0-AC1C-DB782653CAA3}">
            <xm:f>NOT(ISERROR(SEARCH($H$3,B30)))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70" operator="containsText" id="{0FDD1D67-7D17-4787-A045-E3A68AEB9035}">
            <xm:f>NOT(ISERROR(SEARCH($H$2,B30)))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B30:B37</xm:sqref>
        </x14:conditionalFormatting>
        <x14:conditionalFormatting xmlns:xm="http://schemas.microsoft.com/office/excel/2006/main">
          <x14:cfRule type="containsText" priority="61" operator="containsText" id="{AAAE5A4C-590D-42DC-9B6E-37F960369D73}">
            <xm:f>NOT(ISERROR(SEARCH($H$6,B41)))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62" operator="containsText" id="{5B085081-C091-47C1-8D25-1EDB8F9DB1CB}">
            <xm:f>NOT(ISERROR(SEARCH($H$5,B41)))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63" operator="containsText" id="{6876D001-E5BA-45FD-BDB2-183285E82893}">
            <xm:f>NOT(ISERROR(SEARCH($H$4,B41)))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64" operator="containsText" id="{281906F9-AA11-49EF-BD7A-28684780B4DC}">
            <xm:f>NOT(ISERROR(SEARCH($H$3,B41)))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65" operator="containsText" id="{04542C84-47D7-4396-B0B2-1C22CD857911}">
            <xm:f>NOT(ISERROR(SEARCH($H$2,B41)))</xm:f>
            <xm:f>$H$2</xm:f>
            <x14:dxf>
              <fill>
                <patternFill>
                  <bgColor rgb="FFCCFF66"/>
                </patternFill>
              </fill>
            </x14:dxf>
          </x14:cfRule>
          <xm:sqref>B41:B48</xm:sqref>
        </x14:conditionalFormatting>
        <x14:conditionalFormatting xmlns:xm="http://schemas.microsoft.com/office/excel/2006/main">
          <x14:cfRule type="containsText" priority="56" operator="containsText" id="{839C4D1E-0A54-4B13-82B7-B9BBB94D3753}">
            <xm:f>NOT(ISERROR(SEARCH($H$6,B52)))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57" operator="containsText" id="{6C3478E5-8024-471A-80EE-059EEA303808}">
            <xm:f>NOT(ISERROR(SEARCH($H$5,B52)))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58" operator="containsText" id="{48CDC94B-0D75-464C-8EAA-03BFC9E86A74}">
            <xm:f>NOT(ISERROR(SEARCH($H$4,B52)))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59" operator="containsText" id="{BE317ED0-AE8A-42CE-AA4D-CA4F7354067A}">
            <xm:f>NOT(ISERROR(SEARCH($H$3,B52)))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60" operator="containsText" id="{E149F21E-662E-4269-96A3-6BC5B1227B8E}">
            <xm:f>NOT(ISERROR(SEARCH($H$2,B52)))</xm:f>
            <xm:f>$H$2</xm:f>
            <x14:dxf>
              <fill>
                <patternFill>
                  <bgColor rgb="FFCCFF66"/>
                </patternFill>
              </fill>
            </x14:dxf>
          </x14:cfRule>
          <xm:sqref>B52:B61</xm:sqref>
        </x14:conditionalFormatting>
        <x14:conditionalFormatting xmlns:xm="http://schemas.microsoft.com/office/excel/2006/main">
          <x14:cfRule type="containsText" priority="25" operator="containsText" id="{2F2DD453-4B6B-4791-8C18-7F86A4034CEE}">
            <xm:f>NOT(ISERROR(SEARCH($I$2,B18)))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ontainsText" priority="24" operator="containsText" id="{5ECB7DC2-8A73-4E92-8BC6-ACFF3B9B0C1D}">
            <xm:f>NOT(ISERROR(SEARCH($I$2,B27)))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19" operator="containsText" id="{383D592B-F36D-4FFB-9165-A72D9D27128B}">
            <xm:f>NOT(ISERROR(SEARCH($H$6,B28)))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20" operator="containsText" id="{5A69B7D8-C01F-486A-B52B-0B6FC61F63F5}">
            <xm:f>NOT(ISERROR(SEARCH($H$5,B28)))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21" operator="containsText" id="{CF439089-7C07-45D6-A3F8-8208F36F9C89}">
            <xm:f>NOT(ISERROR(SEARCH($H$4,B28)))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22" operator="containsText" id="{1C3921E7-6A3B-4CD6-A865-D0C7989193A0}">
            <xm:f>NOT(ISERROR(SEARCH($H$3,B28)))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23" operator="containsText" id="{E633D8B9-D893-4ECE-A335-C18E282EF22B}">
            <xm:f>NOT(ISERROR(SEARCH($H$2,B28)))</xm:f>
            <xm:f>$H$2</xm:f>
            <x14:dxf>
              <fill>
                <patternFill>
                  <bgColor rgb="FFCCFF66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containsText" priority="18" operator="containsText" id="{ED2DBFF0-4E66-43DA-A505-5BA6E3A2B612}">
            <xm:f>NOT(ISERROR(SEARCH($I$2,B38)))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containsText" priority="13" operator="containsText" id="{DB50E8A2-3B3E-48A5-9C70-FDAC2CB03264}">
            <xm:f>NOT(ISERROR(SEARCH($H$6,B39)))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14" operator="containsText" id="{756F8454-0F1A-46C9-962B-DF0F88B2A3DF}">
            <xm:f>NOT(ISERROR(SEARCH($H$5,B39)))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15" operator="containsText" id="{BF0F98C3-9F39-4FED-89AA-9EB270D0B5C9}">
            <xm:f>NOT(ISERROR(SEARCH($H$4,B39)))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16" operator="containsText" id="{9B986162-44DC-45DD-BDE9-9F68A3155857}">
            <xm:f>NOT(ISERROR(SEARCH($H$3,B39)))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17" operator="containsText" id="{665E5CF8-222D-4795-A110-78C7DF5DF134}">
            <xm:f>NOT(ISERROR(SEARCH($H$2,B39)))</xm:f>
            <xm:f>$H$2</xm:f>
            <x14:dxf>
              <fill>
                <patternFill>
                  <bgColor rgb="FFCCFF66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containsText" priority="12" operator="containsText" id="{823937A6-8C2F-469A-A950-7D9E33E8A3BF}">
            <xm:f>NOT(ISERROR(SEARCH($I$2,B49)))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containsText" priority="7" operator="containsText" id="{9DC323EE-E4B1-4F45-A488-30F30FC05A89}">
            <xm:f>NOT(ISERROR(SEARCH($H$6,B50)))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8" operator="containsText" id="{9B427CC1-F0AC-49BD-8B4A-9ABF12BD9960}">
            <xm:f>NOT(ISERROR(SEARCH($H$5,B50)))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9" operator="containsText" id="{49303EFC-6599-4BDE-9F7D-8A4941ECAEC4}">
            <xm:f>NOT(ISERROR(SEARCH($H$4,B50)))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10" operator="containsText" id="{58595710-A4E0-4EB4-925D-61FF479D17DE}">
            <xm:f>NOT(ISERROR(SEARCH($H$3,B50)))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11" operator="containsText" id="{D2334EAE-54DE-46E6-8A7E-46EB8E17304F}">
            <xm:f>NOT(ISERROR(SEARCH($H$2,B50)))</xm:f>
            <xm:f>$H$2</xm:f>
            <x14:dxf>
              <fill>
                <patternFill>
                  <bgColor rgb="FFCCFF66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containsText" priority="6" operator="containsText" id="{7D3805BD-2416-4382-B338-6BA7B9B1A21A}">
            <xm:f>NOT(ISERROR(SEARCH($I$2,B62)))</xm:f>
            <xm:f>$I$2</xm:f>
            <x14:dxf>
              <font>
                <b/>
                <i val="0"/>
              </font>
              <fill>
                <patternFill patternType="solid">
                  <bgColor rgb="FFFF7C80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containsText" priority="1" operator="containsText" id="{03A9ACD0-BD39-4BDE-87FC-1D6BC6ED67B1}">
            <xm:f>NOT(ISERROR(SEARCH($H$6,B63)))</xm:f>
            <xm:f>$H$6</xm:f>
            <x14:dxf>
              <fill>
                <patternFill>
                  <bgColor rgb="FFCCFFFF"/>
                </patternFill>
              </fill>
            </x14:dxf>
          </x14:cfRule>
          <x14:cfRule type="containsText" priority="2" operator="containsText" id="{904FEBF8-DBB8-4C36-8998-25E6F9867183}">
            <xm:f>NOT(ISERROR(SEARCH($H$5,B63)))</xm:f>
            <xm:f>$H$5</xm:f>
            <x14:dxf>
              <fill>
                <patternFill>
                  <bgColor rgb="FFFFFF99"/>
                </patternFill>
              </fill>
            </x14:dxf>
          </x14:cfRule>
          <x14:cfRule type="containsText" priority="3" operator="containsText" id="{89513CE1-A9F3-444C-B8C4-2012D1FA52F2}">
            <xm:f>NOT(ISERROR(SEARCH($H$4,B63)))</xm:f>
            <xm:f>$H$4</xm:f>
            <x14:dxf>
              <fill>
                <patternFill>
                  <bgColor rgb="FFFF7C80"/>
                </patternFill>
              </fill>
            </x14:dxf>
          </x14:cfRule>
          <x14:cfRule type="containsText" priority="4" operator="containsText" id="{C0B9AC90-D580-4C73-8064-27FDCBD25F10}">
            <xm:f>NOT(ISERROR(SEARCH($H$3,B63)))</xm:f>
            <xm:f>$H$3</xm:f>
            <x14:dxf>
              <fill>
                <patternFill>
                  <bgColor rgb="FFFFFF99"/>
                </patternFill>
              </fill>
            </x14:dxf>
          </x14:cfRule>
          <x14:cfRule type="containsText" priority="5" operator="containsText" id="{A066FDC3-5D49-47CE-9F86-27626A8CB714}">
            <xm:f>NOT(ISERROR(SEARCH($H$2,B63)))</xm:f>
            <xm:f>$H$2</xm:f>
            <x14:dxf>
              <fill>
                <patternFill>
                  <bgColor rgb="FFCCFF66"/>
                </patternFill>
              </fill>
            </x14:dxf>
          </x14:cfRule>
          <xm:sqref>B63:B67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AEB5B764AA5B428A989F0EEE121570" ma:contentTypeVersion="14" ma:contentTypeDescription="Create a new document." ma:contentTypeScope="" ma:versionID="b757578cdcaaf8a3ab643dacb8758b53">
  <xsd:schema xmlns:xsd="http://www.w3.org/2001/XMLSchema" xmlns:xs="http://www.w3.org/2001/XMLSchema" xmlns:p="http://schemas.microsoft.com/office/2006/metadata/properties" xmlns:ns3="e37e207a-53b0-45bb-9e7f-5bf0e53db4e3" xmlns:ns4="b79111ac-c69c-4410-ae7b-5ff329e1a93d" targetNamespace="http://schemas.microsoft.com/office/2006/metadata/properties" ma:root="true" ma:fieldsID="00f978acdfcdbd759569231c3cc698f4" ns3:_="" ns4:_="">
    <xsd:import namespace="e37e207a-53b0-45bb-9e7f-5bf0e53db4e3"/>
    <xsd:import namespace="b79111ac-c69c-4410-ae7b-5ff329e1a9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e207a-53b0-45bb-9e7f-5bf0e53db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11ac-c69c-4410-ae7b-5ff329e1a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5E658-DB15-48A0-95C9-7DCA81C7E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e207a-53b0-45bb-9e7f-5bf0e53db4e3"/>
    <ds:schemaRef ds:uri="b79111ac-c69c-4410-ae7b-5ff329e1a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77B18-826E-45FF-8E7A-845B66023A7E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e37e207a-53b0-45bb-9e7f-5bf0e53db4e3"/>
    <ds:schemaRef ds:uri="b79111ac-c69c-4410-ae7b-5ff329e1a93d"/>
  </ds:schemaRefs>
</ds:datastoreItem>
</file>

<file path=customXml/itemProps3.xml><?xml version="1.0" encoding="utf-8"?>
<ds:datastoreItem xmlns:ds="http://schemas.openxmlformats.org/officeDocument/2006/customXml" ds:itemID="{4BFF1043-6C57-4228-884E-C57B5F243F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Nollet</dc:creator>
  <cp:keywords/>
  <dc:description/>
  <cp:lastModifiedBy>Nathalie Nollet</cp:lastModifiedBy>
  <cp:revision/>
  <dcterms:created xsi:type="dcterms:W3CDTF">2022-04-08T07:58:11Z</dcterms:created>
  <dcterms:modified xsi:type="dcterms:W3CDTF">2022-08-17T09:36:20Z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0x010100FEAEB5B764AA5B428A989F0EEE121570</vt:lpwstr>
  </property>
</Properties>
</file>